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49\1 výzva\"/>
    </mc:Choice>
  </mc:AlternateContent>
  <xr:revisionPtr revIDLastSave="0" documentId="13_ncr:1_{7168F356-0365-4264-B860-9AF9F1960D21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P7" i="1" l="1"/>
  <c r="Q12" i="1" s="1"/>
  <c r="T7" i="1" l="1"/>
  <c r="S7" i="1" l="1"/>
  <c r="R12" i="1" s="1"/>
</calcChain>
</file>

<file path=xl/sharedStrings.xml><?xml version="1.0" encoding="utf-8"?>
<sst xmlns="http://schemas.openxmlformats.org/spreadsheetml/2006/main" count="56" uniqueCount="52">
  <si>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</si>
  <si>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</si>
  <si>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</si>
  <si>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</si>
  <si>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</si>
  <si>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</si>
  <si>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</si>
  <si>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</si>
  <si>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</si>
  <si>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</si>
  <si>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</si>
  <si>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</si>
  <si>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30231000-7 - Počítačové monitory a konzoly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</si>
  <si>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</si>
  <si>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</si>
  <si>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</si>
  <si>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</si>
  <si>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</si>
  <si>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</si>
  <si>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</si>
  <si>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</si>
  <si>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</si>
  <si>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</si>
  <si>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</si>
  <si>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</si>
  <si>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</si>
  <si>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</si>
  <si>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</si>
  <si>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</si>
  <si>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</si>
  <si>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</si>
  <si>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</si>
  <si>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</si>
  <si>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149 - 2022 </t>
  </si>
  <si>
    <t>4K monitor 42''</t>
  </si>
  <si>
    <t>3D navigační zařízení (myš)</t>
  </si>
  <si>
    <t>Společná faktura</t>
  </si>
  <si>
    <t>Národní plán obnovy pro oblast vysokých škol 
pro roky 2022–2024
Název: Studijní program, Elektromobilita a inteligentní dopravní systémy.
Číslo projektu: NPO_ZČU_MSMT-16584/2022</t>
  </si>
  <si>
    <t>B-FEL-8
Každá pracovní stanice vč. příslušenství bude tvořit samostatnou položku investičního majetku.</t>
  </si>
  <si>
    <t>B-FEL-8
příslušenství položky 1</t>
  </si>
  <si>
    <t>Prodloužená záruka min. 50 měsíců, NBD onsite</t>
  </si>
  <si>
    <t>Prodloužená záruka min. 36 měsíců, NBD.</t>
  </si>
  <si>
    <t>Záruka min. 36 měsíců.</t>
  </si>
  <si>
    <t>Ing. Jan Šobra, Ph.D.,
Tel.: 37763 4458
nebo
Ing. Jiří Basl, Ph.D., 
Tel.: 37763 4249,
603 216 039</t>
  </si>
  <si>
    <t>Univerzitní 26,
301 00 Plzeň,
Fakulta elektrotechnická - Katedra výkonové elektroniky a strojů,
místnost EK 211</t>
  </si>
  <si>
    <t>PC pracovní stanice včetně klávesnice a myši</t>
  </si>
  <si>
    <t>Pracovní stanice typu PC. 
Výkon procesoru v Passmark CPU více než 22 600 bodů, min. 10 jader/ 20 vláken. 
Operační paměť min. 32 GB DDR4 min. 2933MHz. 
SSD M.2 TLC SSD. 
Skříň formátu tower, min. 1000W zdroj.
Dedikovaná grafická karta s pamětí min. 16GB, výkon G3D min. 18 900.
4 výstupní konektory Display port.  
Konektory zadní: 1 zvukový vstup; 1 zvukový výstup; 1 port PS/2 pro klávesnici; 1 port PS/2 pro myš; 2 porty RJ-45 (1 port GbE); 6 portů USB 3.1 Gen 1. 
Zepředu: min. 2 porty USB3-A a vstup na náhlavní soupravu.  
Operační systém Windows 10 nebo vyšší (stačí verze Home) - OS Windows požadujeme z důvodu kompatibility s interními aplikacemi ZČU (Stag, Magion,...).
Klávesnice CZ a optická myš součástí dodávky. 
Podpora prostřednictvím internetu musí umožňovat stahování ovladačů a manuálu z internetu adresně pro konkrétní zadaný typ (sériové číslo) zařízení. 
Prodloužená záruka min. 50 měsíců, NBD onsite</t>
  </si>
  <si>
    <t>3D navigační zařízení k PC. Rozhraní USB. Min. 6 stupňů volnosti ovládádacího kloboučku. Min. 15 programovatelných tlačítek. Ergonomické provedení s opěrkou ruky. SW pro Windows. Kompatibilita s grafickým SW Solidworks a Altium. Jednobarevné podsvícení.</t>
  </si>
  <si>
    <t>NE</t>
  </si>
  <si>
    <t xml:space="preserve">Úhlopříčka 42,5".
Rozlišení min. 3840 × 2160. 
Technologie IPS. 
Min. 60Hz.
Jas min. 350 cd/m2.
Kontrast 1000:1.
Rozhraní min.: Display port 1.4, HDMI 2.0. 
Sluchátkový výstup.
Nastavitelná výška, repro, VESA, USB hub s power delivery, výstupy USB3-A i USB3-C. 
Třída energetické účinnosti v rozpětí A až G.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</si>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</sst>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49" fontId="7" fillId="3" borderId="19" xfId="0" applyNumberFormat="1" applyFont="1" applyFill="1" applyBorder="1" applyAlignment="1">
      <alignment horizontal="center" vertical="center" wrapText="1"/>
    </xf>
    <xf numFmtId="49" fontId="7" fillId="3" borderId="20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39" zoomScaleNormal="39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0.42578125" style="5" customWidth="1"/>
    <col min="12" max="12" width="33.7109375" style="5" customWidth="1"/>
    <col min="13" max="13" width="29.7109375" style="5" customWidth="1"/>
    <col min="14" max="14" width="33.28515625" style="4" customWidth="1"/>
    <col min="15" max="15" width="26.7109375" style="4" customWidth="1"/>
    <col min="16" max="16" width="4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31.28515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92" t="s">
        <v>33</v>
      </c>
      <c r="C1" s="93"/>
      <c r="D1" s="9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0"/>
      <c r="E3" s="80"/>
      <c r="F3" s="8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4" t="s">
        <v>2</v>
      </c>
      <c r="H5" s="9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50</v>
      </c>
      <c r="P6" s="41" t="s">
        <v>22</v>
      </c>
      <c r="Q6" s="39" t="s">
        <v>5</v>
      </c>
      <c r="R6" s="43" t="s">
        <v>6</v>
      </c>
      <c r="S6" s="79" t="s">
        <v>7</v>
      </c>
      <c r="T6" s="79" t="s">
        <v>8</v>
      </c>
      <c r="U6" s="41" t="s">
        <v>23</v>
      </c>
      <c r="V6" s="41" t="s">
        <v>24</v>
      </c>
    </row>
    <row r="7" spans="1:22" ht="262.89999999999998" customHeight="1" thickTop="1" x14ac:dyDescent="0.25">
      <c r="A7" s="20"/>
      <c r="B7" s="48">
        <v>1</v>
      </c>
      <c r="C7" s="49" t="s">
        <v>45</v>
      </c>
      <c r="D7" s="50">
        <v>13</v>
      </c>
      <c r="E7" s="51" t="s">
        <v>26</v>
      </c>
      <c r="F7" s="76" t="s">
        <v>46</v>
      </c>
      <c r="G7" s="111"/>
      <c r="H7" s="114"/>
      <c r="I7" s="105" t="s">
        <v>36</v>
      </c>
      <c r="J7" s="108" t="s">
        <v>31</v>
      </c>
      <c r="K7" s="105" t="s">
        <v>37</v>
      </c>
      <c r="L7" s="52" t="s">
        <v>40</v>
      </c>
      <c r="M7" s="84" t="s">
        <v>43</v>
      </c>
      <c r="N7" s="84" t="s">
        <v>44</v>
      </c>
      <c r="O7" s="89" t="s">
        <v>51</v>
      </c>
      <c r="P7" s="53">
        <f>D7*Q7</f>
        <v>910000</v>
      </c>
      <c r="Q7" s="54">
        <v>70000</v>
      </c>
      <c r="R7" s="116"/>
      <c r="S7" s="55">
        <f>D7*R7</f>
        <v>0</v>
      </c>
      <c r="T7" s="56" t="str">
        <f t="shared" ref="T7" si="0">IF(ISNUMBER(R7), IF(R7&gt;Q7,"NEVYHOVUJE","VYHOVUJE")," ")</f>
        <v xml:space="preserve"> </v>
      </c>
      <c r="U7" s="81" t="s">
        <v>38</v>
      </c>
      <c r="V7" s="51" t="s">
        <v>11</v>
      </c>
    </row>
    <row r="8" spans="1:22" ht="177" customHeight="1" x14ac:dyDescent="0.25">
      <c r="A8" s="20"/>
      <c r="B8" s="57">
        <v>2</v>
      </c>
      <c r="C8" s="58" t="s">
        <v>34</v>
      </c>
      <c r="D8" s="59">
        <v>13</v>
      </c>
      <c r="E8" s="60" t="s">
        <v>26</v>
      </c>
      <c r="F8" s="77" t="s">
        <v>49</v>
      </c>
      <c r="G8" s="112"/>
      <c r="H8" s="115"/>
      <c r="I8" s="106"/>
      <c r="J8" s="109"/>
      <c r="K8" s="106"/>
      <c r="L8" s="61" t="s">
        <v>41</v>
      </c>
      <c r="M8" s="85"/>
      <c r="N8" s="87"/>
      <c r="O8" s="90"/>
      <c r="P8" s="62">
        <f>D8*Q8</f>
        <v>194610</v>
      </c>
      <c r="Q8" s="63">
        <v>14970</v>
      </c>
      <c r="R8" s="117"/>
      <c r="S8" s="64">
        <f>D8*R8</f>
        <v>0</v>
      </c>
      <c r="T8" s="65" t="str">
        <f t="shared" ref="T8:T9" si="1">IF(ISNUMBER(R8), IF(R8&gt;Q8,"NEVYHOVUJE","VYHOVUJE")," ")</f>
        <v xml:space="preserve"> </v>
      </c>
      <c r="U8" s="82" t="s">
        <v>39</v>
      </c>
      <c r="V8" s="60" t="s">
        <v>12</v>
      </c>
    </row>
    <row r="9" spans="1:22" ht="92.45" customHeight="1" thickBot="1" x14ac:dyDescent="0.3">
      <c r="A9" s="20"/>
      <c r="B9" s="66">
        <v>3</v>
      </c>
      <c r="C9" s="67" t="s">
        <v>35</v>
      </c>
      <c r="D9" s="68">
        <v>13</v>
      </c>
      <c r="E9" s="69" t="s">
        <v>26</v>
      </c>
      <c r="F9" s="78" t="s">
        <v>47</v>
      </c>
      <c r="G9" s="113"/>
      <c r="H9" s="70" t="s">
        <v>48</v>
      </c>
      <c r="I9" s="107"/>
      <c r="J9" s="110"/>
      <c r="K9" s="107"/>
      <c r="L9" s="71" t="s">
        <v>42</v>
      </c>
      <c r="M9" s="86"/>
      <c r="N9" s="88"/>
      <c r="O9" s="91"/>
      <c r="P9" s="72">
        <f>D9*Q9</f>
        <v>95485</v>
      </c>
      <c r="Q9" s="73">
        <v>7345</v>
      </c>
      <c r="R9" s="118"/>
      <c r="S9" s="74">
        <f>D9*R9</f>
        <v>0</v>
      </c>
      <c r="T9" s="75" t="str">
        <f t="shared" si="1"/>
        <v xml:space="preserve"> </v>
      </c>
      <c r="U9" s="83" t="s">
        <v>39</v>
      </c>
      <c r="V9" s="69" t="s">
        <v>13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03" t="s">
        <v>30</v>
      </c>
      <c r="C11" s="103"/>
      <c r="D11" s="103"/>
      <c r="E11" s="103"/>
      <c r="F11" s="103"/>
      <c r="G11" s="103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100" t="s">
        <v>10</v>
      </c>
      <c r="S11" s="101"/>
      <c r="T11" s="102"/>
      <c r="U11" s="24"/>
      <c r="V11" s="25"/>
    </row>
    <row r="12" spans="1:22" ht="50.45" customHeight="1" thickTop="1" thickBot="1" x14ac:dyDescent="0.3">
      <c r="B12" s="104" t="s">
        <v>28</v>
      </c>
      <c r="C12" s="104"/>
      <c r="D12" s="104"/>
      <c r="E12" s="104"/>
      <c r="F12" s="104"/>
      <c r="G12" s="104"/>
      <c r="H12" s="104"/>
      <c r="I12" s="26"/>
      <c r="L12" s="9"/>
      <c r="M12" s="9"/>
      <c r="N12" s="9"/>
      <c r="O12" s="27"/>
      <c r="P12" s="27"/>
      <c r="Q12" s="28">
        <f>SUM(P7:P9)</f>
        <v>1200095</v>
      </c>
      <c r="R12" s="97">
        <f>SUM(S7:S9)</f>
        <v>0</v>
      </c>
      <c r="S12" s="98"/>
      <c r="T12" s="99"/>
    </row>
    <row r="13" spans="1:22" ht="15.75" thickTop="1" x14ac:dyDescent="0.25">
      <c r="B13" s="96" t="s">
        <v>29</v>
      </c>
      <c r="C13" s="96"/>
      <c r="D13" s="96"/>
      <c r="E13" s="96"/>
      <c r="F13" s="96"/>
      <c r="G13" s="96"/>
      <c r="H13" s="8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0"/>
      <c r="H14" s="8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0"/>
      <c r="H15" s="8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0"/>
      <c r="H16" s="8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0"/>
      <c r="H17" s="8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0"/>
      <c r="H19" s="8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0"/>
      <c r="H21" s="8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FMmmD9ZlpsoGH2e2j7/QbTkTdBK84xdOmVNeC+w6QMgcNXHAJyt5ITfYZRjF2Pl9kb1RiwDpDjLPiXF5BHJVUA==" saltValue="cowik4aP4TA3OmIm+rZcUg==" spinCount="100000" sheet="1" objects="1" scenarios="1"/>
  <mergeCells count="13">
    <mergeCell ref="B1:D1"/>
    <mergeCell ref="G5:H5"/>
    <mergeCell ref="B13:G13"/>
    <mergeCell ref="R12:T12"/>
    <mergeCell ref="R11:T11"/>
    <mergeCell ref="B11:G11"/>
    <mergeCell ref="B12:H12"/>
    <mergeCell ref="I7:I9"/>
    <mergeCell ref="J7:J9"/>
    <mergeCell ref="K7:K9"/>
    <mergeCell ref="M7:M9"/>
    <mergeCell ref="N7:N9"/>
    <mergeCell ref="O7:O9"/>
  </mergeCells>
  <conditionalFormatting sqref="D7:D9 B7:B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T7:T9">
    <cfRule type="cellIs" dxfId="5" priority="60" operator="equal">
      <formula>"VYHOVUJE"</formula>
    </cfRule>
  </conditionalFormatting>
  <conditionalFormatting sqref="T7:T9">
    <cfRule type="cellIs" dxfId="4" priority="59" operator="equal">
      <formula>"NEVYHOVUJE"</formula>
    </cfRule>
  </conditionalFormatting>
  <conditionalFormatting sqref="G7:H9 R7:R9">
    <cfRule type="containsBlanks" dxfId="3" priority="53">
      <formula>LEN(TRIM(G7))=0</formula>
    </cfRule>
  </conditionalFormatting>
  <conditionalFormatting sqref="G7:H9 R7:R9">
    <cfRule type="notContainsBlanks" dxfId="2" priority="51">
      <formula>LEN(TRIM(G7))&gt;0</formula>
    </cfRule>
  </conditionalFormatting>
  <conditionalFormatting sqref="G7:H9 R7:R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2022-11-02T08:25:09Z</dcterms:modified>
</cp:coreProperties>
</file>